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61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<sst xmlns="http://schemas.openxmlformats.org/spreadsheetml/2006/main" count="152" uniqueCount="60">
  <si>
    <t>Sede Operativa</t>
  </si>
  <si>
    <t>CAP:</t>
  </si>
  <si>
    <t>Città:</t>
  </si>
  <si>
    <t>Indirizzo:</t>
  </si>
  <si>
    <t>Ragione Sociale:</t>
  </si>
  <si>
    <t>Identificazione Azienda</t>
  </si>
  <si>
    <t>Calcoli</t>
  </si>
  <si>
    <t>Superficie effettiva finale di ricopertura</t>
  </si>
  <si>
    <t>Capacità totale di riempimento</t>
  </si>
  <si>
    <t>X</t>
  </si>
  <si>
    <t>All. B punto A :Discariche di rifiuti pericolosi</t>
  </si>
  <si>
    <t>Euro</t>
  </si>
  <si>
    <r>
      <t>m</t>
    </r>
    <r>
      <rPr>
        <vertAlign val="superscript"/>
        <sz val="8"/>
        <rFont val="Times New Roman"/>
        <family val="1"/>
      </rPr>
      <t>2</t>
    </r>
  </si>
  <si>
    <r>
      <t>m</t>
    </r>
    <r>
      <rPr>
        <vertAlign val="superscript"/>
        <sz val="8"/>
        <rFont val="Times New Roman"/>
        <family val="1"/>
      </rPr>
      <t>3</t>
    </r>
  </si>
  <si>
    <t>All. B punto B :Discariche di rifiuti  non pericolosi</t>
  </si>
  <si>
    <r>
      <t xml:space="preserve">Valori                   </t>
    </r>
    <r>
      <rPr>
        <sz val="8"/>
        <rFont val="Times New Roman"/>
        <family val="1"/>
      </rPr>
      <t xml:space="preserve"> (in migliaia di £)</t>
    </r>
  </si>
  <si>
    <t>……………………</t>
  </si>
  <si>
    <t>a1) operazioni di chiusura e di sistemazione e recupero</t>
  </si>
  <si>
    <t>a2) periodo post-chiusura</t>
  </si>
  <si>
    <t>b1) operazioni di chiusura e di sistemazione e recupero</t>
  </si>
  <si>
    <t>b2) periodo post-chiusura</t>
  </si>
  <si>
    <t>c1) operazioni di chiusura e di sistemazione e recupero</t>
  </si>
  <si>
    <t>All. B punto C :Discariche per lo smaltimento di rifiuti urbani</t>
  </si>
  <si>
    <t>c2) periodo post-chiusura</t>
  </si>
  <si>
    <t>Rifiuti speciali pericolosi</t>
  </si>
  <si>
    <t>Rifiuti speciali non pericolosi</t>
  </si>
  <si>
    <t>kg.</t>
  </si>
  <si>
    <t>Rifiuti pericolosi</t>
  </si>
  <si>
    <t>Rifiuti non pericolosi</t>
  </si>
  <si>
    <t>Somma della capacità massima di immagazzinamento e delle capacità dei sistemi di contenimento costituenti l'impianto stesso :</t>
  </si>
  <si>
    <t>Capacità massima di stoccaggio autorizzata</t>
  </si>
  <si>
    <t xml:space="preserve">Capacità massima di stoccaggio autorizzata </t>
  </si>
  <si>
    <t>Rifiuti urbani</t>
  </si>
  <si>
    <t>IMMAGAZZINAMENTO</t>
  </si>
  <si>
    <t>All. B punto G: Trattamento tramite impianti diversi dall'incenerimento</t>
  </si>
  <si>
    <t xml:space="preserve">Ente certificatore : </t>
  </si>
  <si>
    <t>Estremi:</t>
  </si>
  <si>
    <t>Totale ridotto :</t>
  </si>
  <si>
    <t>Totale senza riduzioni :</t>
  </si>
  <si>
    <t>Eventuali Note :</t>
  </si>
  <si>
    <t>N. autorizzaz. prov.le:</t>
  </si>
  <si>
    <t>Schema di calcolo</t>
  </si>
  <si>
    <t>Discarica la cui coltivazione ha raggiunto entro il</t>
  </si>
  <si>
    <t xml:space="preserve">Codice azienda: </t>
  </si>
  <si>
    <t>28 Giugno 2000 il 90 % della capacità autorizzata (S/N)</t>
  </si>
  <si>
    <t>Firma</t>
  </si>
  <si>
    <r>
      <t xml:space="preserve">Rifiuti pericolosi contenenti PCB o PCT con concentrazione </t>
    </r>
    <r>
      <rPr>
        <sz val="10"/>
        <rFont val="Arial"/>
        <family val="0"/>
      </rPr>
      <t>≥</t>
    </r>
    <r>
      <rPr>
        <sz val="10"/>
        <rFont val="Times New Roman"/>
        <family val="1"/>
      </rPr>
      <t xml:space="preserve"> 500 p.p.m</t>
    </r>
  </si>
  <si>
    <t>Rifiuti pericolosi contenenti PCB o PCT con concentrazione compresa tra 25 e 500 p.p.m.</t>
  </si>
  <si>
    <t>All. B punto E: Attività di recupero</t>
  </si>
  <si>
    <t>All. B punto F: Trattamento tramite incenerimento</t>
  </si>
  <si>
    <r>
      <t xml:space="preserve">Certificazione ISO 14000 </t>
    </r>
    <r>
      <rPr>
        <i/>
        <sz val="8"/>
        <rFont val="Times New Roman"/>
        <family val="1"/>
      </rPr>
      <t xml:space="preserve">(riduzione del 40 %) </t>
    </r>
    <r>
      <rPr>
        <sz val="10"/>
        <rFont val="Times New Roman"/>
        <family val="1"/>
      </rPr>
      <t>(S/N):</t>
    </r>
  </si>
  <si>
    <r>
      <t xml:space="preserve">Certificazione EMAS </t>
    </r>
    <r>
      <rPr>
        <i/>
        <sz val="8"/>
        <rFont val="Times New Roman"/>
        <family val="1"/>
      </rPr>
      <t xml:space="preserve">(riduzione del 50 %) </t>
    </r>
    <r>
      <rPr>
        <sz val="10"/>
        <rFont val="Times New Roman"/>
        <family val="1"/>
      </rPr>
      <t>(S/N):</t>
    </r>
  </si>
  <si>
    <r>
      <t>Rifiuti inerti (oltre i 1500 m</t>
    </r>
    <r>
      <rPr>
        <sz val="10"/>
        <rFont val="Arial"/>
        <family val="2"/>
      </rPr>
      <t>³</t>
    </r>
    <r>
      <rPr>
        <sz val="10"/>
        <rFont val="Times New Roman"/>
        <family val="1"/>
      </rPr>
      <t>)</t>
    </r>
  </si>
  <si>
    <t>GARANZIE FINANZIARIE</t>
  </si>
  <si>
    <t>NB: Il presente schema di calcolo è valido nelle more di eventuali aggiornamenti della normativa nazionale e regionale in materia di Garanzie Finanziarie.</t>
  </si>
  <si>
    <t>Valori e parametri di riferimento per la determinazione dell'ammontare delle garanzie finanziarie (ai sensi dell'allegato B della Deliberazione Giunta Regionale n. 20-192  del 12 Giugno 2000 e delle modifiche ad essa apportate dalle Deliberazioni Giunta Regionale n. 24-611 del 31 Luglio 2000 e n. 44-2493 del 19 Marzo 2001)</t>
  </si>
  <si>
    <t>Deve comunque essere garantito un totale minimo a meno delle riduzioni pari a 10.329,14 € (20.000.000 £) per i punti D), E), F), e G) dell'Allegato B";" ")</t>
  </si>
  <si>
    <t xml:space="preserve">                                                                                                </t>
  </si>
  <si>
    <t>Attività di Smaltimento e Recupero autorizzate ai sensi degli artt. 208, 209, 211 e della Parte II, Titolo III-bis (Autorizzazione Integrata Ambientale) del D.Lgs.  n. 152/2006 e s.m.i.</t>
  </si>
  <si>
    <t>All. B punto D: Stoccaggi                                                                                                                        (come definiti dall'art. 183, comma 1, lettera aa) del D.Lgs. 152/06 e s.m.i.)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</si>
</sst>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£-809]#,##0"/>
    <numFmt numFmtId="171" formatCode="[$L.-410]\ #,##0"/>
    <numFmt numFmtId="172" formatCode="#,##0\ [$€-1]"/>
    <numFmt numFmtId="173" formatCode="[$$-409]#,##0"/>
    <numFmt numFmtId="174" formatCode="#,##0.00\ [$€-1]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2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24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174" fontId="11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1" fillId="0" borderId="3" xfId="0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170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170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0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3" fillId="0" borderId="4" xfId="15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showGridLines="0" tabSelected="1" workbookViewId="0" topLeftCell="A73">
      <selection activeCell="G93" sqref="G93"/>
    </sheetView>
  </sheetViews>
  <sheetFormatPr defaultColWidth="9.140625" defaultRowHeight="12.75"/>
  <cols>
    <col min="1" max="1" width="18.00390625" style="1" customWidth="1"/>
    <col min="2" max="2" width="9.140625" style="1" customWidth="1"/>
    <col min="3" max="3" width="2.8515625" style="1" customWidth="1"/>
    <col min="4" max="4" width="16.28125" style="1" customWidth="1"/>
    <col min="5" max="5" width="4.00390625" style="1" customWidth="1"/>
    <col min="6" max="6" width="2.28125" style="1" customWidth="1"/>
    <col min="7" max="7" width="8.421875" style="1" customWidth="1"/>
    <col min="8" max="8" width="11.8515625" style="1" customWidth="1"/>
    <col min="9" max="9" width="20.7109375" style="6" customWidth="1"/>
    <col min="10" max="10" width="9.140625" style="1" customWidth="1"/>
  </cols>
  <sheetData>
    <row r="1" spans="1:9" ht="15.75">
      <c r="A1" s="52" t="s">
        <v>53</v>
      </c>
      <c r="B1" s="52"/>
      <c r="C1" s="52"/>
      <c r="D1" s="52"/>
      <c r="E1" s="52"/>
      <c r="F1" s="52"/>
      <c r="G1" s="52"/>
      <c r="H1" s="52"/>
      <c r="I1" s="52"/>
    </row>
    <row r="2" spans="1:9" ht="30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ht="20.25">
      <c r="A3" s="27"/>
      <c r="B3" s="27"/>
      <c r="C3" s="27"/>
      <c r="D3" s="27"/>
      <c r="E3" s="27"/>
      <c r="F3" s="27"/>
      <c r="G3" s="27"/>
      <c r="H3" s="27"/>
      <c r="I3" s="27"/>
    </row>
    <row r="4" spans="1:9" ht="15.75" customHeight="1">
      <c r="A4" s="66" t="s">
        <v>55</v>
      </c>
      <c r="B4" s="66"/>
      <c r="C4" s="66"/>
      <c r="D4" s="66"/>
      <c r="E4" s="66"/>
      <c r="F4" s="66"/>
      <c r="G4" s="66"/>
      <c r="H4" s="66"/>
      <c r="I4" s="66"/>
    </row>
    <row r="5" spans="1:9" ht="12.75">
      <c r="A5" s="66"/>
      <c r="B5" s="66"/>
      <c r="C5" s="66"/>
      <c r="D5" s="66"/>
      <c r="E5" s="66"/>
      <c r="F5" s="66"/>
      <c r="G5" s="66"/>
      <c r="H5" s="66"/>
      <c r="I5" s="66"/>
    </row>
    <row r="6" spans="1:9" ht="31.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ht="7.5" customHeight="1">
      <c r="A7" s="42"/>
      <c r="B7" s="42"/>
      <c r="C7" s="42"/>
      <c r="D7" s="42"/>
      <c r="E7" s="42"/>
      <c r="F7" s="42"/>
      <c r="G7" s="42"/>
      <c r="H7" s="42"/>
      <c r="I7" s="42"/>
    </row>
    <row r="8" spans="1:9" ht="18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55" t="s">
        <v>5</v>
      </c>
      <c r="B9" s="55"/>
      <c r="C9" s="55"/>
      <c r="D9" s="55"/>
      <c r="E9" s="55"/>
      <c r="F9" s="55"/>
      <c r="G9" s="55"/>
      <c r="H9" s="55"/>
      <c r="I9" s="55"/>
    </row>
    <row r="10" spans="1:9" ht="7.5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5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1" t="s">
        <v>4</v>
      </c>
      <c r="B12" s="48"/>
      <c r="C12" s="48"/>
      <c r="D12" s="48"/>
      <c r="E12" s="48"/>
      <c r="F12" s="48"/>
      <c r="G12" s="48"/>
      <c r="H12" s="48"/>
      <c r="I12" s="17"/>
    </row>
    <row r="13" spans="1:9" ht="12.75" customHeight="1">
      <c r="A13" s="1" t="s">
        <v>0</v>
      </c>
      <c r="B13" s="51"/>
      <c r="C13" s="51"/>
      <c r="D13" s="51"/>
      <c r="E13" s="51"/>
      <c r="F13" s="51"/>
      <c r="G13" s="51"/>
      <c r="H13" s="51"/>
      <c r="I13" s="51"/>
    </row>
    <row r="14" spans="1:9" ht="12.75" customHeight="1">
      <c r="A14" s="1" t="s">
        <v>3</v>
      </c>
      <c r="B14" s="48"/>
      <c r="C14" s="48"/>
      <c r="D14" s="48"/>
      <c r="E14" s="48"/>
      <c r="F14" s="48"/>
      <c r="G14" s="48"/>
      <c r="H14" s="48"/>
      <c r="I14" s="17"/>
    </row>
    <row r="15" spans="1:9" ht="12.75" customHeight="1">
      <c r="A15" s="1" t="s">
        <v>2</v>
      </c>
      <c r="B15" s="48"/>
      <c r="C15" s="48"/>
      <c r="D15" s="48"/>
      <c r="E15" s="48"/>
      <c r="F15" s="48"/>
      <c r="G15" s="48"/>
      <c r="H15" s="48"/>
      <c r="I15" s="17"/>
    </row>
    <row r="16" spans="1:9" ht="12.75" customHeight="1">
      <c r="A16" s="1" t="s">
        <v>1</v>
      </c>
      <c r="B16" s="64"/>
      <c r="C16" s="64"/>
      <c r="D16" s="24"/>
      <c r="E16" s="24"/>
      <c r="F16" s="24"/>
      <c r="G16" s="24"/>
      <c r="H16" s="24"/>
      <c r="I16" s="17"/>
    </row>
    <row r="17" spans="1:9" ht="12.75">
      <c r="A17" s="4" t="s">
        <v>40</v>
      </c>
      <c r="B17" s="64"/>
      <c r="C17" s="64"/>
      <c r="D17" s="19" t="s">
        <v>43</v>
      </c>
      <c r="E17" s="40"/>
      <c r="F17" s="40"/>
      <c r="G17" s="40"/>
      <c r="H17" s="18"/>
      <c r="I17" s="18"/>
    </row>
    <row r="18" spans="1:9" ht="6" customHeight="1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53" t="s">
        <v>6</v>
      </c>
      <c r="B20" s="53"/>
      <c r="C20" s="53"/>
      <c r="D20" s="53"/>
      <c r="E20" s="53"/>
      <c r="F20" s="53"/>
      <c r="G20" s="53"/>
      <c r="H20" s="53"/>
      <c r="I20" s="53"/>
    </row>
    <row r="21" spans="1:9" ht="15.75" customHeight="1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27.75" customHeight="1">
      <c r="A22" s="66" t="s">
        <v>58</v>
      </c>
      <c r="B22" s="66"/>
      <c r="C22" s="66"/>
      <c r="D22" s="66"/>
      <c r="E22" s="66"/>
      <c r="F22" s="66"/>
      <c r="G22" s="66"/>
      <c r="H22" s="66"/>
      <c r="I22" s="66"/>
    </row>
    <row r="23" spans="1:9" ht="35.2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5.75">
      <c r="A24" s="52" t="s">
        <v>10</v>
      </c>
      <c r="B24" s="52"/>
      <c r="C24" s="52"/>
      <c r="D24" s="52"/>
      <c r="E24" s="52"/>
      <c r="F24" s="52"/>
      <c r="G24" s="52"/>
      <c r="H24" s="52"/>
      <c r="I24" s="52"/>
    </row>
    <row r="25" spans="1:9" ht="6" customHeight="1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24">
      <c r="A26" s="54" t="s">
        <v>17</v>
      </c>
      <c r="B26" s="54"/>
      <c r="C26" s="54"/>
      <c r="D26" s="54"/>
      <c r="E26" s="54"/>
      <c r="F26" s="54"/>
      <c r="G26" s="54"/>
      <c r="H26" s="2" t="s">
        <v>15</v>
      </c>
      <c r="I26" s="13" t="s">
        <v>11</v>
      </c>
    </row>
    <row r="27" spans="1:9" ht="7.5" customHeight="1">
      <c r="A27" s="42"/>
      <c r="B27" s="42"/>
      <c r="C27" s="42"/>
      <c r="D27" s="42"/>
      <c r="E27" s="42"/>
      <c r="F27" s="42"/>
      <c r="G27" s="42"/>
      <c r="H27" s="42"/>
      <c r="I27" s="42"/>
    </row>
    <row r="28" spans="1:11" ht="12.75">
      <c r="A28" s="51" t="s">
        <v>7</v>
      </c>
      <c r="B28" s="51"/>
      <c r="C28" s="51"/>
      <c r="D28" s="10" t="s">
        <v>16</v>
      </c>
      <c r="E28" s="1" t="s">
        <v>12</v>
      </c>
      <c r="F28" s="6" t="s">
        <v>9</v>
      </c>
      <c r="G28" s="9">
        <v>100000</v>
      </c>
      <c r="H28" s="7" t="str">
        <f>IF(AND(TYPE(D28)=1,D28&gt;0),D28*G28/1000,"…………...")</f>
        <v>…………...</v>
      </c>
      <c r="I28" s="23" t="str">
        <f>+IF(TYPE(H28)=1,H28/1.93627,"……………...")</f>
        <v>……………...</v>
      </c>
      <c r="K28" s="5"/>
    </row>
    <row r="29" spans="1:9" ht="12.75">
      <c r="A29" s="51" t="s">
        <v>8</v>
      </c>
      <c r="B29" s="51"/>
      <c r="C29" s="51"/>
      <c r="D29" s="10" t="s">
        <v>16</v>
      </c>
      <c r="E29" s="1" t="s">
        <v>13</v>
      </c>
      <c r="F29" s="6" t="s">
        <v>9</v>
      </c>
      <c r="G29" s="9">
        <v>22000</v>
      </c>
      <c r="H29" s="7" t="str">
        <f>IF(AND(TYPE(D29)=1,D29&gt;0),D29*G29/1000,"…………...")</f>
        <v>…………...</v>
      </c>
      <c r="I29" s="23" t="str">
        <f>+IF(TYPE(H29)=1,H29/1.93627,"……………...")</f>
        <v>……………...</v>
      </c>
    </row>
    <row r="30" spans="1:9" ht="6" customHeight="1">
      <c r="A30" s="42"/>
      <c r="B30" s="42"/>
      <c r="C30" s="42"/>
      <c r="D30" s="42"/>
      <c r="E30" s="42"/>
      <c r="F30" s="42"/>
      <c r="G30" s="42"/>
      <c r="H30" s="42"/>
      <c r="I30" s="42"/>
    </row>
    <row r="31" spans="1:8" ht="12.75">
      <c r="A31" s="54" t="s">
        <v>18</v>
      </c>
      <c r="B31" s="54"/>
      <c r="C31" s="54"/>
      <c r="D31" s="54"/>
      <c r="E31" s="54"/>
      <c r="F31" s="54"/>
      <c r="G31" s="54"/>
      <c r="H31" s="3"/>
    </row>
    <row r="32" spans="1:9" ht="6" customHeight="1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2.75">
      <c r="A33" s="51" t="s">
        <v>7</v>
      </c>
      <c r="B33" s="51"/>
      <c r="C33" s="51"/>
      <c r="D33" s="14" t="str">
        <f>D28</f>
        <v>……………………</v>
      </c>
      <c r="E33" s="1" t="s">
        <v>12</v>
      </c>
      <c r="F33" s="6" t="s">
        <v>9</v>
      </c>
      <c r="G33" s="9">
        <v>60000</v>
      </c>
      <c r="H33" s="7" t="str">
        <f>IF(AND(TYPE(D33)=1,D33&gt;0),D33*G33/1000,"…………...")</f>
        <v>…………...</v>
      </c>
      <c r="I33" s="23" t="str">
        <f>+IF(TYPE(H33)=1,H33/1.93627,"……………...")</f>
        <v>……………...</v>
      </c>
    </row>
    <row r="34" spans="1:9" ht="12.75">
      <c r="A34" s="51" t="s">
        <v>8</v>
      </c>
      <c r="B34" s="51"/>
      <c r="C34" s="51"/>
      <c r="D34" s="14" t="str">
        <f>D29</f>
        <v>……………………</v>
      </c>
      <c r="E34" s="1" t="s">
        <v>13</v>
      </c>
      <c r="F34" s="6" t="s">
        <v>9</v>
      </c>
      <c r="G34" s="9">
        <v>10000</v>
      </c>
      <c r="H34" s="7" t="str">
        <f>IF(AND(TYPE(D34)=1,D34&gt;0),D34*G34/1000,"…………...")</f>
        <v>…………...</v>
      </c>
      <c r="I34" s="23" t="str">
        <f>+IF(TYPE(H34)=1,H34/1.93627,"……………...")</f>
        <v>……………...</v>
      </c>
    </row>
    <row r="35" spans="1:9" ht="6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48.7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52" t="s">
        <v>14</v>
      </c>
      <c r="B37" s="52"/>
      <c r="C37" s="52"/>
      <c r="D37" s="52"/>
      <c r="E37" s="52"/>
      <c r="F37" s="52"/>
      <c r="G37" s="52"/>
      <c r="H37" s="52"/>
      <c r="I37" s="52"/>
    </row>
    <row r="38" spans="1:9" ht="6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7" ht="12.75">
      <c r="A39" s="54" t="s">
        <v>19</v>
      </c>
      <c r="B39" s="54"/>
      <c r="C39" s="54"/>
      <c r="D39" s="54"/>
      <c r="E39" s="54"/>
      <c r="F39" s="54"/>
      <c r="G39" s="54"/>
    </row>
    <row r="40" spans="1:9" ht="12.75">
      <c r="A40" s="42" t="s">
        <v>57</v>
      </c>
      <c r="B40" s="42"/>
      <c r="C40" s="42"/>
      <c r="D40" s="42"/>
      <c r="E40" s="42"/>
      <c r="F40" s="42"/>
      <c r="G40" s="42"/>
      <c r="H40" s="42"/>
      <c r="I40" s="42"/>
    </row>
    <row r="41" spans="1:9" ht="12.75">
      <c r="A41" s="51" t="s">
        <v>7</v>
      </c>
      <c r="B41" s="51"/>
      <c r="C41" s="51"/>
      <c r="D41" s="10" t="s">
        <v>16</v>
      </c>
      <c r="E41" s="1" t="s">
        <v>12</v>
      </c>
      <c r="F41" s="6" t="s">
        <v>9</v>
      </c>
      <c r="G41" s="9">
        <v>30000</v>
      </c>
      <c r="H41" s="7" t="str">
        <f>IF(AND(TYPE(D41)=1,D41&gt;0),D41*G41/1000,"…………...")</f>
        <v>…………...</v>
      </c>
      <c r="I41" s="23" t="str">
        <f>+IF(TYPE(H41)=1,H41/1.93627,"……………...")</f>
        <v>……………...</v>
      </c>
    </row>
    <row r="42" spans="1:9" ht="12.75">
      <c r="A42" s="51" t="s">
        <v>8</v>
      </c>
      <c r="B42" s="51"/>
      <c r="C42" s="51"/>
      <c r="D42" s="10" t="s">
        <v>16</v>
      </c>
      <c r="E42" s="1" t="s">
        <v>13</v>
      </c>
      <c r="F42" s="6" t="s">
        <v>9</v>
      </c>
      <c r="G42" s="9">
        <v>1100</v>
      </c>
      <c r="H42" s="7" t="str">
        <f>IF(AND(TYPE(D42)=1,D42&gt;0),D42*G42/1000,"…………...")</f>
        <v>…………...</v>
      </c>
      <c r="I42" s="23" t="str">
        <f>+IF(TYPE(H42)=1,H42/1.93627,"……………...")</f>
        <v>……………...</v>
      </c>
    </row>
    <row r="43" spans="1:9" ht="6" customHeight="1">
      <c r="A43" s="42"/>
      <c r="B43" s="42"/>
      <c r="C43" s="42"/>
      <c r="D43" s="42"/>
      <c r="E43" s="42"/>
      <c r="F43" s="42"/>
      <c r="G43" s="42"/>
      <c r="H43" s="42"/>
      <c r="I43" s="42"/>
    </row>
    <row r="44" spans="1:7" ht="12.75">
      <c r="A44" s="54" t="s">
        <v>20</v>
      </c>
      <c r="B44" s="54"/>
      <c r="C44" s="54"/>
      <c r="D44" s="54"/>
      <c r="E44" s="54"/>
      <c r="F44" s="54"/>
      <c r="G44" s="54"/>
    </row>
    <row r="45" spans="1:9" ht="6" customHeight="1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2.75">
      <c r="A46" s="51" t="s">
        <v>7</v>
      </c>
      <c r="B46" s="51"/>
      <c r="C46" s="51"/>
      <c r="D46" s="15" t="str">
        <f>D41</f>
        <v>……………………</v>
      </c>
      <c r="E46" s="1" t="s">
        <v>12</v>
      </c>
      <c r="F46" s="6" t="s">
        <v>9</v>
      </c>
      <c r="G46" s="9">
        <v>30000</v>
      </c>
      <c r="H46" s="7" t="str">
        <f>IF(AND(TYPE(D46)=1,D46&gt;0),D46*G46/1000,"…………...")</f>
        <v>…………...</v>
      </c>
      <c r="I46" s="23" t="str">
        <f>+IF(TYPE(H46)=1,H46/1.93627,"……………...")</f>
        <v>……………...</v>
      </c>
    </row>
    <row r="47" spans="1:9" ht="6" customHeight="1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31.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52" t="s">
        <v>22</v>
      </c>
      <c r="B49" s="52"/>
      <c r="C49" s="52"/>
      <c r="D49" s="52"/>
      <c r="E49" s="52"/>
      <c r="F49" s="52"/>
      <c r="G49" s="52"/>
      <c r="H49" s="52"/>
      <c r="I49" s="52"/>
    </row>
    <row r="50" spans="1:9" ht="6" customHeight="1">
      <c r="A50" s="42"/>
      <c r="B50" s="42"/>
      <c r="C50" s="42"/>
      <c r="D50" s="42"/>
      <c r="E50" s="42"/>
      <c r="F50" s="42"/>
      <c r="G50" s="42"/>
      <c r="H50" s="42"/>
      <c r="I50" s="42"/>
    </row>
    <row r="51" spans="1:7" ht="12.75">
      <c r="A51" s="54" t="s">
        <v>21</v>
      </c>
      <c r="B51" s="54"/>
      <c r="C51" s="54"/>
      <c r="D51" s="54"/>
      <c r="E51" s="54"/>
      <c r="F51" s="54"/>
      <c r="G51" s="54"/>
    </row>
    <row r="52" spans="1:9" ht="6" customHeight="1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2.75">
      <c r="A53" s="51" t="s">
        <v>7</v>
      </c>
      <c r="B53" s="51"/>
      <c r="C53" s="51"/>
      <c r="D53" s="10" t="s">
        <v>16</v>
      </c>
      <c r="E53" s="1" t="s">
        <v>12</v>
      </c>
      <c r="F53" s="6" t="s">
        <v>9</v>
      </c>
      <c r="G53" s="9">
        <v>10000</v>
      </c>
      <c r="H53" s="7" t="str">
        <f>IF(AND(TYPE(D53)=1,D53&gt;0),D53*G53/1000,"…………...")</f>
        <v>…………...</v>
      </c>
      <c r="I53" s="23" t="str">
        <f>+IF(TYPE(H53)=1,H53/1.93627,"……………...")</f>
        <v>……………...</v>
      </c>
    </row>
    <row r="54" spans="1:9" ht="12.75">
      <c r="A54" s="51" t="s">
        <v>8</v>
      </c>
      <c r="B54" s="51"/>
      <c r="C54" s="51"/>
      <c r="D54" s="10" t="s">
        <v>16</v>
      </c>
      <c r="E54" s="1" t="s">
        <v>13</v>
      </c>
      <c r="F54" s="6" t="s">
        <v>9</v>
      </c>
      <c r="G54" s="9">
        <v>1000</v>
      </c>
      <c r="H54" s="7" t="str">
        <f>IF(AND(TYPE(D54)=1,D54&gt;0),D54*G54/1000,"…………...")</f>
        <v>…………...</v>
      </c>
      <c r="I54" s="23" t="str">
        <f>+IF(TYPE(H54)=1,H54/1.93627,"……………...")</f>
        <v>……………...</v>
      </c>
    </row>
    <row r="55" spans="1:9" ht="6" customHeight="1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2.75">
      <c r="A56" s="54" t="s">
        <v>23</v>
      </c>
      <c r="B56" s="54"/>
      <c r="C56" s="54"/>
      <c r="D56" s="54"/>
      <c r="E56" s="54"/>
      <c r="F56" s="54"/>
      <c r="G56" s="54"/>
      <c r="I56" s="8"/>
    </row>
    <row r="57" spans="1:9" ht="6" customHeight="1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2.75">
      <c r="A58" s="51" t="s">
        <v>7</v>
      </c>
      <c r="B58" s="51"/>
      <c r="C58" s="51"/>
      <c r="D58" s="15" t="str">
        <f>D53</f>
        <v>……………………</v>
      </c>
      <c r="E58" s="1" t="s">
        <v>12</v>
      </c>
      <c r="F58" s="6" t="s">
        <v>9</v>
      </c>
      <c r="G58" s="9">
        <v>60000</v>
      </c>
      <c r="H58" s="7" t="str">
        <f>IF(AND(TYPE(D58)=1,D58&gt;0),D58*G58/1000,"…………...")</f>
        <v>…………...</v>
      </c>
      <c r="I58" s="23" t="str">
        <f>+IF(TYPE(H58)=1,H58/1.93627,"……………...")</f>
        <v>……………...</v>
      </c>
    </row>
    <row r="59" spans="1:9" ht="12.75">
      <c r="A59" s="51" t="s">
        <v>8</v>
      </c>
      <c r="B59" s="51"/>
      <c r="C59" s="51"/>
      <c r="D59" s="15" t="str">
        <f>D54</f>
        <v>……………………</v>
      </c>
      <c r="E59" s="1" t="s">
        <v>13</v>
      </c>
      <c r="F59" s="6" t="s">
        <v>9</v>
      </c>
      <c r="G59" s="9">
        <v>10000</v>
      </c>
      <c r="H59" s="7" t="str">
        <f>IF(AND(TYPE(D59)=1,D59&gt;0),D59*G59/1000,"…………...")</f>
        <v>…………...</v>
      </c>
      <c r="I59" s="23" t="str">
        <f>+IF(TYPE(H59)=1,H59/1.93627,"……………...")</f>
        <v>……………...</v>
      </c>
    </row>
    <row r="60" spans="1:9" ht="12.75">
      <c r="A60" s="4"/>
      <c r="B60" s="4"/>
      <c r="C60" s="4"/>
      <c r="D60" s="15"/>
      <c r="F60" s="6"/>
      <c r="G60" s="9"/>
      <c r="H60" s="7"/>
      <c r="I60" s="8"/>
    </row>
    <row r="61" spans="1:9" ht="12.75">
      <c r="A61" s="51" t="s">
        <v>42</v>
      </c>
      <c r="B61" s="51"/>
      <c r="C61" s="51"/>
      <c r="D61" s="51"/>
      <c r="F61" s="6"/>
      <c r="G61" s="9"/>
      <c r="H61" s="7"/>
      <c r="I61" s="8"/>
    </row>
    <row r="62" spans="1:9" ht="12.75">
      <c r="A62" s="51" t="s">
        <v>44</v>
      </c>
      <c r="B62" s="51"/>
      <c r="C62" s="51"/>
      <c r="D62" s="51"/>
      <c r="E62" s="20"/>
      <c r="F62" s="16"/>
      <c r="G62" s="9"/>
      <c r="H62" s="7"/>
      <c r="I62" s="8"/>
    </row>
    <row r="63" spans="1:9" ht="6" customHeight="1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3.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32.25" customHeight="1">
      <c r="A65" s="65" t="s">
        <v>59</v>
      </c>
      <c r="B65" s="65"/>
      <c r="C65" s="65"/>
      <c r="D65" s="65"/>
      <c r="E65" s="65"/>
      <c r="F65" s="65"/>
      <c r="G65" s="65"/>
      <c r="H65" s="65"/>
      <c r="I65" s="65"/>
    </row>
    <row r="66" spans="1:9" ht="6" customHeight="1">
      <c r="A66" s="42"/>
      <c r="B66" s="42"/>
      <c r="C66" s="42"/>
      <c r="D66" s="42"/>
      <c r="E66" s="42"/>
      <c r="F66" s="42"/>
      <c r="G66" s="42"/>
      <c r="H66" s="42"/>
      <c r="I66" s="42"/>
    </row>
    <row r="67" spans="1:8" ht="12.75">
      <c r="A67" s="54" t="s">
        <v>31</v>
      </c>
      <c r="B67" s="54"/>
      <c r="C67" s="54"/>
      <c r="D67" s="54"/>
      <c r="E67" s="54"/>
      <c r="F67" s="54"/>
      <c r="G67" s="54"/>
      <c r="H67" s="2"/>
    </row>
    <row r="68" spans="1:9" ht="6" customHeight="1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38.25" customHeight="1">
      <c r="A69" s="59" t="s">
        <v>46</v>
      </c>
      <c r="B69" s="59"/>
      <c r="C69" s="59"/>
      <c r="D69" s="10" t="s">
        <v>16</v>
      </c>
      <c r="E69" s="1" t="s">
        <v>26</v>
      </c>
      <c r="F69" s="6" t="s">
        <v>9</v>
      </c>
      <c r="G69" s="9">
        <v>3000</v>
      </c>
      <c r="H69" s="7" t="str">
        <f>IF(AND(TYPE(D69)=1,D69&gt;0),D69*G69/1000,"…………...")</f>
        <v>…………...</v>
      </c>
      <c r="I69" s="23" t="str">
        <f>+IF(TYPE(H69)=1,H69/1.93627,"……………...")</f>
        <v>……………...</v>
      </c>
    </row>
    <row r="70" spans="1:9" ht="42" customHeight="1">
      <c r="A70" s="59" t="s">
        <v>47</v>
      </c>
      <c r="B70" s="59"/>
      <c r="C70" s="59"/>
      <c r="D70" s="10" t="s">
        <v>16</v>
      </c>
      <c r="E70" s="1" t="s">
        <v>26</v>
      </c>
      <c r="F70" s="6" t="s">
        <v>9</v>
      </c>
      <c r="G70" s="9">
        <v>1500</v>
      </c>
      <c r="H70" s="7" t="str">
        <f>IF(AND(TYPE(D70)=1,D70&gt;0),D70*G70/1000,"…………...")</f>
        <v>…………...</v>
      </c>
      <c r="I70" s="23" t="str">
        <f>+IF(TYPE(H70)=1,H70/1.93627,"……………...")</f>
        <v>……………...</v>
      </c>
    </row>
    <row r="71" spans="1:9" ht="12.75">
      <c r="A71" s="51" t="s">
        <v>24</v>
      </c>
      <c r="B71" s="51"/>
      <c r="C71" s="51"/>
      <c r="D71" s="10" t="s">
        <v>16</v>
      </c>
      <c r="E71" s="1" t="s">
        <v>26</v>
      </c>
      <c r="F71" s="6" t="s">
        <v>9</v>
      </c>
      <c r="G71" s="9">
        <v>500</v>
      </c>
      <c r="H71" s="7" t="str">
        <f>IF(AND(TYPE(D71)=1,D71&gt;0),D71*G71/1000,"…………...")</f>
        <v>…………...</v>
      </c>
      <c r="I71" s="23" t="str">
        <f>+IF(TYPE(H71)=1,H71/1.93627,"……………...")</f>
        <v>……………...</v>
      </c>
    </row>
    <row r="72" spans="1:9" ht="12.75">
      <c r="A72" s="51" t="s">
        <v>25</v>
      </c>
      <c r="B72" s="51"/>
      <c r="C72" s="51"/>
      <c r="D72" s="10" t="s">
        <v>16</v>
      </c>
      <c r="E72" s="1" t="s">
        <v>26</v>
      </c>
      <c r="F72" s="6" t="s">
        <v>9</v>
      </c>
      <c r="G72" s="9">
        <v>300</v>
      </c>
      <c r="H72" s="7" t="str">
        <f>IF(AND(TYPE(D72)=1,D72&gt;0),D72*G72/1000,"…………...")</f>
        <v>…………...</v>
      </c>
      <c r="I72" s="23" t="str">
        <f>+IF(TYPE(H72)=1,H72/1.93627,"……………...")</f>
        <v>……………...</v>
      </c>
    </row>
    <row r="73" spans="1:9" ht="12.75">
      <c r="A73" s="28" t="s">
        <v>52</v>
      </c>
      <c r="B73" s="28"/>
      <c r="C73" s="28"/>
      <c r="D73" s="29" t="s">
        <v>16</v>
      </c>
      <c r="E73" s="30" t="s">
        <v>26</v>
      </c>
      <c r="F73" s="31" t="s">
        <v>9</v>
      </c>
      <c r="G73" s="32">
        <v>100</v>
      </c>
      <c r="H73" s="33" t="str">
        <f>IF(AND(TYPE(D73)=1,D73&gt;0),D73*G73/1000,"…………...")</f>
        <v>…………...</v>
      </c>
      <c r="I73" s="34" t="str">
        <f>+IF(TYPE(H73)=1,H73/1.93627,"……………...")</f>
        <v>……………...</v>
      </c>
    </row>
    <row r="74" spans="1:9" ht="12.75">
      <c r="A74" s="28"/>
      <c r="B74" s="28"/>
      <c r="C74" s="28"/>
      <c r="D74" s="29"/>
      <c r="E74" s="30"/>
      <c r="F74" s="31"/>
      <c r="G74" s="32"/>
      <c r="H74" s="33"/>
      <c r="I74" s="34"/>
    </row>
    <row r="75" spans="1:9" ht="12.75">
      <c r="A75" s="28"/>
      <c r="B75" s="28"/>
      <c r="C75" s="28"/>
      <c r="D75" s="35"/>
      <c r="E75" s="30"/>
      <c r="F75" s="31"/>
      <c r="G75" s="32"/>
      <c r="H75" s="33"/>
      <c r="I75" s="36"/>
    </row>
    <row r="76" spans="1:9" ht="6" customHeight="1">
      <c r="A76" s="28"/>
      <c r="B76" s="28"/>
      <c r="C76" s="28"/>
      <c r="D76" s="35"/>
      <c r="E76" s="30"/>
      <c r="F76" s="31"/>
      <c r="G76" s="32"/>
      <c r="H76" s="33"/>
      <c r="I76" s="36"/>
    </row>
    <row r="77" spans="1:9" ht="15.75">
      <c r="A77" s="57" t="s">
        <v>48</v>
      </c>
      <c r="B77" s="57"/>
      <c r="C77" s="57"/>
      <c r="D77" s="57"/>
      <c r="E77" s="57"/>
      <c r="F77" s="57"/>
      <c r="G77" s="57"/>
      <c r="H77" s="57"/>
      <c r="I77" s="57"/>
    </row>
    <row r="78" spans="1:9" ht="7.5" customHeight="1">
      <c r="A78" s="58"/>
      <c r="B78" s="58"/>
      <c r="C78" s="58"/>
      <c r="D78" s="58"/>
      <c r="E78" s="58"/>
      <c r="F78" s="58"/>
      <c r="G78" s="58"/>
      <c r="H78" s="58"/>
      <c r="I78" s="58"/>
    </row>
    <row r="79" spans="1:9" ht="24">
      <c r="A79" s="62" t="s">
        <v>30</v>
      </c>
      <c r="B79" s="62"/>
      <c r="C79" s="62"/>
      <c r="D79" s="62"/>
      <c r="E79" s="62"/>
      <c r="F79" s="62"/>
      <c r="G79" s="62"/>
      <c r="H79" s="37" t="s">
        <v>15</v>
      </c>
      <c r="I79" s="38" t="s">
        <v>11</v>
      </c>
    </row>
    <row r="80" spans="1:9" ht="7.5" customHeight="1">
      <c r="A80" s="58"/>
      <c r="B80" s="58"/>
      <c r="C80" s="58"/>
      <c r="D80" s="58"/>
      <c r="E80" s="58"/>
      <c r="F80" s="58"/>
      <c r="G80" s="58"/>
      <c r="H80" s="58"/>
      <c r="I80" s="58"/>
    </row>
    <row r="81" spans="1:9" ht="12.75">
      <c r="A81" s="63" t="s">
        <v>27</v>
      </c>
      <c r="B81" s="63"/>
      <c r="C81" s="63"/>
      <c r="D81" s="29" t="s">
        <v>16</v>
      </c>
      <c r="E81" s="30" t="s">
        <v>26</v>
      </c>
      <c r="F81" s="31" t="s">
        <v>9</v>
      </c>
      <c r="G81" s="32">
        <v>500</v>
      </c>
      <c r="H81" s="33" t="str">
        <f>IF(AND(TYPE(D81)=1,D81&gt;0),D81*G81/1000,"…………...")</f>
        <v>…………...</v>
      </c>
      <c r="I81" s="34" t="str">
        <f>+IF(TYPE(H81)=1,H81/1.93627,"……………...")</f>
        <v>……………...</v>
      </c>
    </row>
    <row r="82" spans="1:9" ht="12.75">
      <c r="A82" s="63" t="s">
        <v>28</v>
      </c>
      <c r="B82" s="63"/>
      <c r="C82" s="63"/>
      <c r="D82" s="29" t="s">
        <v>16</v>
      </c>
      <c r="E82" s="30" t="s">
        <v>26</v>
      </c>
      <c r="F82" s="31" t="s">
        <v>9</v>
      </c>
      <c r="G82" s="32">
        <v>300</v>
      </c>
      <c r="H82" s="33" t="str">
        <f>IF(AND(TYPE(D82)=1,D82&gt;0),D82*G82/1000,"…………...")</f>
        <v>…………...</v>
      </c>
      <c r="I82" s="34" t="str">
        <f>+IF(TYPE(H82)=1,H82/1.93627,"……………...")</f>
        <v>……………...</v>
      </c>
    </row>
    <row r="83" spans="1:9" ht="12.75">
      <c r="A83" s="63" t="s">
        <v>32</v>
      </c>
      <c r="B83" s="63"/>
      <c r="C83" s="63"/>
      <c r="D83" s="29" t="s">
        <v>16</v>
      </c>
      <c r="E83" s="30" t="s">
        <v>26</v>
      </c>
      <c r="F83" s="31" t="s">
        <v>9</v>
      </c>
      <c r="G83" s="32">
        <v>100</v>
      </c>
      <c r="H83" s="33" t="str">
        <f>IF(AND(TYPE(D83)=1,D83&gt;0),D83*G83/1000,"…………...")</f>
        <v>…………...</v>
      </c>
      <c r="I83" s="34" t="str">
        <f>+IF(TYPE(H83)=1,H83/1.93627,"……………...")</f>
        <v>……………...</v>
      </c>
    </row>
    <row r="84" spans="1:9" ht="12.75">
      <c r="A84" s="4"/>
      <c r="B84" s="4"/>
      <c r="C84" s="4"/>
      <c r="D84" s="10"/>
      <c r="F84" s="6"/>
      <c r="G84" s="9"/>
      <c r="H84" s="7"/>
      <c r="I84" s="23"/>
    </row>
    <row r="85" spans="1:9" ht="12.75">
      <c r="A85" s="4"/>
      <c r="B85" s="4"/>
      <c r="C85" s="4"/>
      <c r="D85" s="10"/>
      <c r="F85" s="6"/>
      <c r="G85" s="9"/>
      <c r="H85" s="7"/>
      <c r="I85" s="23"/>
    </row>
    <row r="86" spans="1:9" ht="7.5" customHeight="1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.75">
      <c r="A87" s="52" t="s">
        <v>49</v>
      </c>
      <c r="B87" s="52"/>
      <c r="C87" s="52"/>
      <c r="D87" s="52"/>
      <c r="E87" s="52"/>
      <c r="F87" s="52"/>
      <c r="G87" s="52"/>
      <c r="H87" s="52"/>
      <c r="I87" s="52"/>
    </row>
    <row r="88" spans="1:9" ht="7.5" customHeight="1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2.75">
      <c r="A89" s="60" t="s">
        <v>33</v>
      </c>
      <c r="B89" s="60"/>
      <c r="C89" s="60"/>
      <c r="D89" s="60"/>
      <c r="E89" s="60"/>
      <c r="F89" s="60"/>
      <c r="G89" s="60"/>
      <c r="H89" s="60"/>
      <c r="I89" s="60"/>
    </row>
    <row r="90" spans="1:9" ht="7.5" customHeight="1">
      <c r="A90" s="42"/>
      <c r="B90" s="42"/>
      <c r="C90" s="42"/>
      <c r="D90" s="42"/>
      <c r="E90" s="42"/>
      <c r="F90" s="42"/>
      <c r="G90" s="42"/>
      <c r="H90" s="42"/>
      <c r="I90" s="42"/>
    </row>
    <row r="91" spans="1:7" ht="25.5" customHeight="1">
      <c r="A91" s="61" t="s">
        <v>29</v>
      </c>
      <c r="B91" s="61"/>
      <c r="C91" s="61"/>
      <c r="D91" s="61"/>
      <c r="E91" s="61"/>
      <c r="F91" s="61"/>
      <c r="G91" s="61"/>
    </row>
    <row r="92" spans="1:9" ht="7.5" customHeight="1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24.75" customHeight="1">
      <c r="A93" s="59" t="s">
        <v>46</v>
      </c>
      <c r="B93" s="59"/>
      <c r="C93" s="59"/>
      <c r="D93" s="29" t="s">
        <v>16</v>
      </c>
      <c r="E93" s="1" t="s">
        <v>26</v>
      </c>
      <c r="F93" s="6" t="s">
        <v>9</v>
      </c>
      <c r="G93" s="9">
        <v>3000</v>
      </c>
      <c r="H93" s="7" t="str">
        <f>IF(AND(TYPE(D93)=1,D93&gt;0),D93*G93/1000,"…………...")</f>
        <v>…………...</v>
      </c>
      <c r="I93" s="23" t="str">
        <f>+IF(TYPE(H93)=1,H93/1.93627,"……………...")</f>
        <v>……………...</v>
      </c>
    </row>
    <row r="94" spans="1:9" ht="38.25" customHeight="1">
      <c r="A94" s="59" t="s">
        <v>47</v>
      </c>
      <c r="B94" s="59"/>
      <c r="C94" s="59"/>
      <c r="D94" s="29" t="s">
        <v>16</v>
      </c>
      <c r="E94" s="1" t="s">
        <v>26</v>
      </c>
      <c r="F94" s="6" t="s">
        <v>9</v>
      </c>
      <c r="G94" s="9">
        <v>1500</v>
      </c>
      <c r="H94" s="7" t="str">
        <f>IF(AND(TYPE(D94)=1,D94&gt;0),D94*G94/1000,"…………...")</f>
        <v>…………...</v>
      </c>
      <c r="I94" s="23" t="str">
        <f>+IF(TYPE(H94)=1,H94/1.93627,"……………...")</f>
        <v>……………...</v>
      </c>
    </row>
    <row r="95" spans="1:9" ht="12.75">
      <c r="A95" s="51" t="s">
        <v>24</v>
      </c>
      <c r="B95" s="51"/>
      <c r="C95" s="51"/>
      <c r="D95" s="29" t="s">
        <v>16</v>
      </c>
      <c r="E95" s="1" t="s">
        <v>26</v>
      </c>
      <c r="F95" s="6" t="s">
        <v>9</v>
      </c>
      <c r="G95" s="9">
        <v>500</v>
      </c>
      <c r="H95" s="7" t="str">
        <f>IF(AND(TYPE(D95)=1,D95&gt;0),D95*G95/1000,"…………...")</f>
        <v>…………...</v>
      </c>
      <c r="I95" s="23" t="str">
        <f>+IF(TYPE(H95)=1,H95/1.93627,"……………...")</f>
        <v>……………...</v>
      </c>
    </row>
    <row r="96" spans="1:9" ht="12.75">
      <c r="A96" s="51" t="s">
        <v>25</v>
      </c>
      <c r="B96" s="51"/>
      <c r="C96" s="51"/>
      <c r="D96" s="29" t="s">
        <v>16</v>
      </c>
      <c r="E96" s="1" t="s">
        <v>26</v>
      </c>
      <c r="F96" s="6" t="s">
        <v>9</v>
      </c>
      <c r="G96" s="9">
        <v>300</v>
      </c>
      <c r="H96" s="7" t="str">
        <f>IF(AND(TYPE(D96)=1,D96&gt;0),D96*G96/1000,"…………...")</f>
        <v>…………...</v>
      </c>
      <c r="I96" s="23" t="str">
        <f>+IF(TYPE(H96)=1,H96/1.93627,"……………...")</f>
        <v>……………...</v>
      </c>
    </row>
    <row r="97" spans="1:9" ht="12.75">
      <c r="A97" s="1" t="s">
        <v>32</v>
      </c>
      <c r="D97" s="29" t="s">
        <v>16</v>
      </c>
      <c r="E97" s="1" t="s">
        <v>26</v>
      </c>
      <c r="F97" s="6" t="s">
        <v>9</v>
      </c>
      <c r="G97" s="9">
        <v>100</v>
      </c>
      <c r="H97" s="7" t="str">
        <f>IF(AND(TYPE(D97)=1,D97&gt;0),D97*G97/1000,"…………...")</f>
        <v>…………...</v>
      </c>
      <c r="I97" s="23" t="str">
        <f>+IF(TYPE(H97)=1,H97/1.93627,"……………...")</f>
        <v>……………...</v>
      </c>
    </row>
    <row r="98" spans="1:9" ht="7.5" customHeight="1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60"/>
      <c r="B99" s="60"/>
      <c r="C99" s="60"/>
      <c r="D99" s="60"/>
      <c r="E99" s="60"/>
      <c r="F99" s="60"/>
      <c r="G99" s="60"/>
      <c r="H99" s="60"/>
      <c r="I99" s="60"/>
    </row>
    <row r="100" spans="1:9" ht="7.5" customHeight="1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8:9" ht="12.75">
      <c r="H101" s="3"/>
      <c r="I101" s="23"/>
    </row>
    <row r="102" spans="1:9" ht="7.5" customHeight="1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5.75">
      <c r="A103" s="52" t="s">
        <v>34</v>
      </c>
      <c r="B103" s="52"/>
      <c r="C103" s="52"/>
      <c r="D103" s="52"/>
      <c r="E103" s="52"/>
      <c r="F103" s="52"/>
      <c r="G103" s="52"/>
      <c r="H103" s="52"/>
      <c r="I103" s="52"/>
    </row>
    <row r="104" spans="1:9" ht="7.5" customHeight="1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7" ht="25.5" customHeight="1">
      <c r="A105" s="61" t="s">
        <v>29</v>
      </c>
      <c r="B105" s="61"/>
      <c r="C105" s="61"/>
      <c r="D105" s="61"/>
      <c r="E105" s="61"/>
      <c r="F105" s="61"/>
      <c r="G105" s="61"/>
    </row>
    <row r="106" spans="1:9" ht="7.5" customHeight="1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51" t="s">
        <v>24</v>
      </c>
      <c r="B107" s="51"/>
      <c r="C107" s="51"/>
      <c r="D107" s="29" t="s">
        <v>16</v>
      </c>
      <c r="E107" s="1" t="s">
        <v>26</v>
      </c>
      <c r="F107" s="6" t="s">
        <v>9</v>
      </c>
      <c r="G107" s="9">
        <v>500</v>
      </c>
      <c r="H107" s="7" t="str">
        <f>IF(AND(TYPE(D107)=1,D107&gt;0),D107*G107/1000,"…………...")</f>
        <v>…………...</v>
      </c>
      <c r="I107" s="23" t="str">
        <f>+IF(TYPE(H107)=1,H107/1.93627,"……………...")</f>
        <v>……………...</v>
      </c>
    </row>
    <row r="108" spans="1:9" ht="12.75">
      <c r="A108" s="51" t="s">
        <v>25</v>
      </c>
      <c r="B108" s="51"/>
      <c r="C108" s="51"/>
      <c r="D108" s="29" t="s">
        <v>16</v>
      </c>
      <c r="E108" s="1" t="s">
        <v>26</v>
      </c>
      <c r="F108" s="6" t="s">
        <v>9</v>
      </c>
      <c r="G108" s="9">
        <v>300</v>
      </c>
      <c r="H108" s="7" t="str">
        <f>IF(AND(TYPE(D108)=1,D108&gt;0),D108*G108/1000,"…………...")</f>
        <v>…………...</v>
      </c>
      <c r="I108" s="23" t="str">
        <f>+IF(TYPE(H108)=1,H108/1.93627,"……………...")</f>
        <v>……………...</v>
      </c>
    </row>
    <row r="109" spans="1:9" ht="12.75">
      <c r="A109" s="1" t="s">
        <v>32</v>
      </c>
      <c r="D109" s="29" t="s">
        <v>16</v>
      </c>
      <c r="E109" s="1" t="s">
        <v>26</v>
      </c>
      <c r="F109" s="6" t="s">
        <v>9</v>
      </c>
      <c r="G109" s="9">
        <v>100</v>
      </c>
      <c r="H109" s="7" t="str">
        <f>IF(AND(TYPE(D109)=1,D109&gt;0),D109*G109/1000,"…………...")</f>
        <v>…………...</v>
      </c>
      <c r="I109" s="23" t="str">
        <f>+IF(TYPE(H109)=1,H109/1.93627,"……………...")</f>
        <v>……………...</v>
      </c>
    </row>
    <row r="110" spans="1:9" ht="7.5" customHeight="1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7.5" customHeight="1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7" ht="12.75">
      <c r="A112" s="51" t="s">
        <v>50</v>
      </c>
      <c r="B112" s="51"/>
      <c r="C112" s="51"/>
      <c r="D112" s="51"/>
      <c r="E112" s="12"/>
      <c r="F112" s="3"/>
      <c r="G112" s="3"/>
    </row>
    <row r="113" spans="1:9" ht="7.5" customHeight="1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8" ht="12.75">
      <c r="A114" s="1" t="s">
        <v>35</v>
      </c>
      <c r="B114" s="40"/>
      <c r="C114" s="40"/>
      <c r="D114" s="40"/>
      <c r="F114" s="51" t="s">
        <v>36</v>
      </c>
      <c r="G114" s="51"/>
      <c r="H114" s="11"/>
    </row>
    <row r="115" spans="1:9" ht="7.5" customHeight="1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5" ht="12.75">
      <c r="A116" s="51" t="s">
        <v>51</v>
      </c>
      <c r="B116" s="51"/>
      <c r="C116" s="51"/>
      <c r="D116" s="51"/>
      <c r="E116" s="12"/>
    </row>
    <row r="117" spans="1:9" ht="7.5" customHeight="1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8" ht="12.75">
      <c r="A118" s="40"/>
      <c r="B118" s="40"/>
      <c r="C118" s="40"/>
      <c r="D118" s="40"/>
      <c r="F118" s="51" t="s">
        <v>36</v>
      </c>
      <c r="G118" s="51"/>
      <c r="H118" s="11"/>
    </row>
    <row r="119" spans="1:9" ht="7.5" customHeight="1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57" customHeight="1">
      <c r="A120" s="43" t="s">
        <v>56</v>
      </c>
      <c r="B120" s="43"/>
      <c r="C120" s="43"/>
      <c r="D120" s="43"/>
      <c r="E120" s="43"/>
      <c r="F120" s="43"/>
      <c r="G120" s="43"/>
      <c r="H120" s="43"/>
      <c r="I120" s="43"/>
    </row>
    <row r="121" spans="1:9" ht="15.75" customHeight="1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5.75">
      <c r="A122" s="46" t="s">
        <v>38</v>
      </c>
      <c r="B122" s="46"/>
      <c r="C122" s="46"/>
      <c r="D122" s="46"/>
      <c r="E122" s="41" t="str">
        <f>IF(SUM(H109,H108,H107,H97,H96,H95,H94,H93,H83,H81,H72,H71,H70,H69,H59,H58,H54,H53,H46,H42,H41,H34,H33,H29,H28,H82,H73)&gt;0,IF(AND(SUM(H109,H108,H107,H97,H96,H95,H94,H93,H83,H82,H81,H72,H71,H70,H69,H82,H73)&lt;20000,SUM(H109,H108,H107,H97,H96,H95,H94,H93,H83,H82,H81,H72,H71,H70,H69,H82,H73)&gt;0),20000000+(1000*SUM(H28,H29,H33,H34,H41,H42,H46,H53,H54,H58,H59)),SUM(H109,H108,H107,H97,H96,H95,H94,H93,H83,H81,H72,H71,H70,H69,H59,H58,H54,H53,H46,H42,H41,H34,H33,H29,H28,H82,H73)*1000),"………..")</f>
        <v>………..</v>
      </c>
      <c r="F122" s="41"/>
      <c r="G122" s="41"/>
      <c r="H122" s="41"/>
      <c r="I122" s="23" t="str">
        <f>+IF(TYPE(E122)=1,E122/1936.27,"……………...")</f>
        <v>……………...</v>
      </c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8.75">
      <c r="A124" s="44" t="s">
        <v>37</v>
      </c>
      <c r="B124" s="44"/>
      <c r="C124" s="44"/>
      <c r="D124" s="44"/>
      <c r="E124" s="45" t="str">
        <f>IF(AND(SUM(H28,H29,H33,H34,H41,H42,H46,H53,H54,H58,H59)&gt;0,OR($E$62="S",$E$62="s")),E122-(E122*0.4),IF(OR($E$116="S",$E$116="s"),E122-(E122*0.5),IF(OR($E$112="S",$E$112="s"),E122-(E122*0.4),E122)))</f>
        <v>………..</v>
      </c>
      <c r="F124" s="45"/>
      <c r="G124" s="45"/>
      <c r="H124" s="45"/>
      <c r="I124" s="23" t="str">
        <f>+IF(TYPE(E124)=1,E124/1936.27,"……………...")</f>
        <v>……………...</v>
      </c>
    </row>
    <row r="125" spans="1:9" ht="18.75">
      <c r="A125" s="25"/>
      <c r="B125" s="25"/>
      <c r="C125" s="25"/>
      <c r="D125" s="25"/>
      <c r="E125" s="26"/>
      <c r="F125" s="26"/>
      <c r="G125" s="26"/>
      <c r="H125" s="26"/>
      <c r="I125" s="22"/>
    </row>
    <row r="126" spans="1:9" ht="18.75">
      <c r="A126" s="25"/>
      <c r="B126" s="25"/>
      <c r="C126" s="25"/>
      <c r="D126" s="25"/>
      <c r="E126" s="41" t="s">
        <v>45</v>
      </c>
      <c r="F126" s="41"/>
      <c r="G126" s="41"/>
      <c r="H126" s="41"/>
      <c r="I126" s="22"/>
    </row>
    <row r="127" spans="1:9" ht="12.75">
      <c r="A127" s="3"/>
      <c r="B127" s="3"/>
      <c r="C127" s="3"/>
      <c r="D127" s="3"/>
      <c r="E127" s="40"/>
      <c r="F127" s="40"/>
      <c r="G127" s="40"/>
      <c r="H127" s="40"/>
      <c r="I127" s="3"/>
    </row>
    <row r="128" spans="1:9" ht="15.75">
      <c r="A128" s="39" t="s">
        <v>39</v>
      </c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48"/>
      <c r="B129" s="48"/>
      <c r="C129" s="48"/>
      <c r="D129" s="48"/>
      <c r="E129" s="48"/>
      <c r="F129" s="48"/>
      <c r="G129" s="48"/>
      <c r="H129" s="48"/>
      <c r="I129" s="3"/>
    </row>
    <row r="130" spans="1:9" ht="12.75">
      <c r="A130" s="49"/>
      <c r="B130" s="49"/>
      <c r="C130" s="49"/>
      <c r="D130" s="49"/>
      <c r="E130" s="49"/>
      <c r="F130" s="49"/>
      <c r="G130" s="49"/>
      <c r="H130" s="49"/>
      <c r="I130" s="3"/>
    </row>
    <row r="131" spans="1:9" ht="12.75">
      <c r="A131" s="50"/>
      <c r="B131" s="50"/>
      <c r="C131" s="50"/>
      <c r="D131" s="50"/>
      <c r="E131" s="50"/>
      <c r="F131" s="50"/>
      <c r="G131" s="50"/>
      <c r="H131" s="50"/>
      <c r="I131" s="3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9" ht="36" customHeight="1">
      <c r="A133" s="47" t="s">
        <v>54</v>
      </c>
      <c r="B133" s="47"/>
      <c r="C133" s="47"/>
      <c r="D133" s="47"/>
      <c r="E133" s="47"/>
      <c r="F133" s="47"/>
      <c r="G133" s="47"/>
      <c r="H133" s="47"/>
      <c r="I133" s="47"/>
    </row>
  </sheetData>
  <sheetProtection password="CF1F" sheet="1" objects="1" scenarios="1"/>
  <mergeCells count="114">
    <mergeCell ref="A1:I1"/>
    <mergeCell ref="A87:I87"/>
    <mergeCell ref="A82:C82"/>
    <mergeCell ref="A22:I22"/>
    <mergeCell ref="A4:I6"/>
    <mergeCell ref="B16:C16"/>
    <mergeCell ref="A61:D61"/>
    <mergeCell ref="A62:D62"/>
    <mergeCell ref="A66:I66"/>
    <mergeCell ref="E17:G17"/>
    <mergeCell ref="A105:G105"/>
    <mergeCell ref="A106:I106"/>
    <mergeCell ref="A94:C94"/>
    <mergeCell ref="A100:I100"/>
    <mergeCell ref="A99:I99"/>
    <mergeCell ref="A98:I98"/>
    <mergeCell ref="A103:I103"/>
    <mergeCell ref="A102:I102"/>
    <mergeCell ref="A83:C83"/>
    <mergeCell ref="A86:I86"/>
    <mergeCell ref="B17:C17"/>
    <mergeCell ref="A65:I65"/>
    <mergeCell ref="A52:I52"/>
    <mergeCell ref="A57:I57"/>
    <mergeCell ref="A58:C58"/>
    <mergeCell ref="A63:I63"/>
    <mergeCell ref="A59:C59"/>
    <mergeCell ref="A43:I43"/>
    <mergeCell ref="A79:G79"/>
    <mergeCell ref="A80:I80"/>
    <mergeCell ref="A117:I117"/>
    <mergeCell ref="A115:I115"/>
    <mergeCell ref="A116:D116"/>
    <mergeCell ref="F114:G114"/>
    <mergeCell ref="B114:D114"/>
    <mergeCell ref="A92:I92"/>
    <mergeCell ref="A93:C93"/>
    <mergeCell ref="A81:C81"/>
    <mergeCell ref="A112:D112"/>
    <mergeCell ref="A88:I88"/>
    <mergeCell ref="A90:I90"/>
    <mergeCell ref="A89:I89"/>
    <mergeCell ref="A91:G91"/>
    <mergeCell ref="A95:C95"/>
    <mergeCell ref="A108:C108"/>
    <mergeCell ref="A110:I110"/>
    <mergeCell ref="A107:C107"/>
    <mergeCell ref="A104:I104"/>
    <mergeCell ref="A78:I78"/>
    <mergeCell ref="A119:I119"/>
    <mergeCell ref="F118:G118"/>
    <mergeCell ref="A69:C69"/>
    <mergeCell ref="A70:C70"/>
    <mergeCell ref="A96:C96"/>
    <mergeCell ref="A71:C71"/>
    <mergeCell ref="A72:C72"/>
    <mergeCell ref="A113:I113"/>
    <mergeCell ref="A111:I111"/>
    <mergeCell ref="A67:G67"/>
    <mergeCell ref="A77:I77"/>
    <mergeCell ref="A68:I68"/>
    <mergeCell ref="A51:G51"/>
    <mergeCell ref="A53:C53"/>
    <mergeCell ref="A54:C54"/>
    <mergeCell ref="A55:I55"/>
    <mergeCell ref="A56:G56"/>
    <mergeCell ref="A50:I50"/>
    <mergeCell ref="A45:I45"/>
    <mergeCell ref="A46:C46"/>
    <mergeCell ref="A44:G44"/>
    <mergeCell ref="A49:I49"/>
    <mergeCell ref="A35:I35"/>
    <mergeCell ref="A42:C42"/>
    <mergeCell ref="A39:G39"/>
    <mergeCell ref="A37:I37"/>
    <mergeCell ref="A38:I38"/>
    <mergeCell ref="A40:I40"/>
    <mergeCell ref="A30:I30"/>
    <mergeCell ref="A31:G31"/>
    <mergeCell ref="A2:I2"/>
    <mergeCell ref="A47:I47"/>
    <mergeCell ref="A33:C33"/>
    <mergeCell ref="A34:C34"/>
    <mergeCell ref="A32:I32"/>
    <mergeCell ref="A41:C41"/>
    <mergeCell ref="A7:I7"/>
    <mergeCell ref="B13:I13"/>
    <mergeCell ref="B12:H12"/>
    <mergeCell ref="B14:H14"/>
    <mergeCell ref="A9:I9"/>
    <mergeCell ref="A10:I10"/>
    <mergeCell ref="B15:H15"/>
    <mergeCell ref="A29:C29"/>
    <mergeCell ref="A18:I18"/>
    <mergeCell ref="A24:I24"/>
    <mergeCell ref="A21:I21"/>
    <mergeCell ref="A20:I20"/>
    <mergeCell ref="A25:I25"/>
    <mergeCell ref="A26:G26"/>
    <mergeCell ref="A28:C28"/>
    <mergeCell ref="A27:I27"/>
    <mergeCell ref="A133:I133"/>
    <mergeCell ref="A129:H129"/>
    <mergeCell ref="A130:H130"/>
    <mergeCell ref="A131:H131"/>
    <mergeCell ref="A118:D118"/>
    <mergeCell ref="E126:H126"/>
    <mergeCell ref="E127:H127"/>
    <mergeCell ref="A123:I123"/>
    <mergeCell ref="A120:I120"/>
    <mergeCell ref="A124:D124"/>
    <mergeCell ref="E124:H124"/>
    <mergeCell ref="E122:H122"/>
    <mergeCell ref="A122:D122"/>
  </mergeCells>
  <dataValidations count="1">
    <dataValidation errorStyle="warning" type="whole" allowBlank="1" showErrorMessage="1" errorTitle="CAP" error="ATTENZIONE:&#10;Il CAP è generalmente un numero di 5 cifre !!!" sqref="B16:C16">
      <formula1>9999</formula1>
      <formula2>99999</formula2>
    </dataValidation>
  </dataValidations>
  <printOptions/>
  <pageMargins left="0.75" right="0.75" top="1" bottom="1" header="0.5" footer="0.5"/>
  <pageSetup horizontalDpi="600" verticalDpi="600" orientation="portrait" paperSize="9" r:id="rId3"/>
  <headerFooter alignWithMargins="0">
    <oddFooter>&amp;L&amp;"Times New Roman,Corsivo"&amp;8&amp;D&amp;R&amp;"Times New Roman,Corsivo"&amp;8Pag. &amp;P di &amp;N</oddFooter>
  </headerFooter>
  <legacyDrawing r:id="rId2"/>
  <oleObjects>
    <oleObject progId="Documento" dvAspect="DVASPECT_ICON" shapeId="121069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Dott. Gugliemo Filippini</Manager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di calcolo</dc:title>
  <dc:subject>DGR n. 20-192 del 12/06/2000</dc:subject>
  <dc:creator>Lacroce Renato</dc:creator>
  <cp:keywords/>
  <dc:description>Versione 23/07/2008</dc:description>
  <cp:lastModifiedBy>lacroce</cp:lastModifiedBy>
  <cp:lastPrinted>2008-02-06T13:41:14Z</cp:lastPrinted>
  <dcterms:created xsi:type="dcterms:W3CDTF">2000-07-03T07:58:22Z</dcterms:created>
  <dcterms:modified xsi:type="dcterms:W3CDTF">2013-10-22T14:04:40Z</dcterms:modified>
  <cp:category/>
  <cp:version/>
  <cp:contentType/>
  <cp:contentStatus/>
</cp:coreProperties>
</file>